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-KLM\Desktop\Рабочая\Расчеты\Прочее\"/>
    </mc:Choice>
  </mc:AlternateContent>
  <bookViews>
    <workbookView xWindow="0" yWindow="0" windowWidth="22695" windowHeight="11895"/>
  </bookViews>
  <sheets>
    <sheet name="Итог_КЛМ_EAE" sheetId="1" r:id="rId1"/>
    <sheet name="Расчет_подробно" sheetId="2" r:id="rId2"/>
    <sheet name="Исходные_данные" sheetId="3" r:id="rId3"/>
    <sheet name="Методика_риски" sheetId="4" r:id="rId4"/>
  </sheets>
  <calcPr calcId="162913"/>
</workbook>
</file>

<file path=xl/calcChain.xml><?xml version="1.0" encoding="utf-8"?>
<calcChain xmlns="http://schemas.openxmlformats.org/spreadsheetml/2006/main">
  <c r="M25" i="1" l="1"/>
  <c r="L25" i="1"/>
  <c r="K25" i="1"/>
  <c r="H25" i="1"/>
  <c r="G25" i="1"/>
  <c r="F25" i="1"/>
  <c r="E25" i="1"/>
  <c r="D25" i="1"/>
  <c r="M24" i="1"/>
  <c r="L24" i="1"/>
  <c r="K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<sst xmlns="http://schemas.openxmlformats.org/spreadsheetml/2006/main" count="200" uniqueCount="120">
  <si>
    <t>Сравнение потерь: КЛМ vs EAE (100% нагрузка, 24/7)</t>
  </si>
  <si>
    <t>Диаграммы для наглядного сравнения</t>
  </si>
  <si>
    <t>Температура +30 °C; тариф 5,59 руб/кВт·ч; рост тарифа 10%/год; период 25 лет; cosφ=1; U=400 В</t>
  </si>
  <si>
    <t>Кейс</t>
  </si>
  <si>
    <t>Показатель КЛМ</t>
  </si>
  <si>
    <t>Показатель EAE</t>
  </si>
  <si>
    <t>Ток, А</t>
  </si>
  <si>
    <t>Длина, м</t>
  </si>
  <si>
    <t>Разница потерь EAE-КЛМ, кВт</t>
  </si>
  <si>
    <t>Экономия энергии КЛМ, кВт·ч/год</t>
  </si>
  <si>
    <t>Экономия за 25 лет, руб</t>
  </si>
  <si>
    <t>Экономия за 25 лет + охлаждение COP=3, руб</t>
  </si>
  <si>
    <t>Разница падения напряжения, В</t>
  </si>
  <si>
    <t>Разница ΔU, % от 400В</t>
  </si>
  <si>
    <t>250 А / 555 м</t>
  </si>
  <si>
    <t>КЛМ 250А</t>
  </si>
  <si>
    <t>EAE 250А</t>
  </si>
  <si>
    <t>1250 А / 597 м</t>
  </si>
  <si>
    <t>КЛМ 1250А</t>
  </si>
  <si>
    <t>EAE KX 1250А</t>
  </si>
  <si>
    <t>EAE KX-II 1250А</t>
  </si>
  <si>
    <t>2000 А / 623 м</t>
  </si>
  <si>
    <t>КЛМ 2000А</t>
  </si>
  <si>
    <t>EAE KX 2000А</t>
  </si>
  <si>
    <t>EAE KX-II 2000А</t>
  </si>
  <si>
    <t>Абсолютные показатели: КЛМ, EAE и разница</t>
  </si>
  <si>
    <t>КЛМ</t>
  </si>
  <si>
    <t>EAE</t>
  </si>
  <si>
    <t>R30 КЛМ, мОм/м</t>
  </si>
  <si>
    <t>R30 EAE, мОм/м</t>
  </si>
  <si>
    <t>Потери КЛМ, кВт</t>
  </si>
  <si>
    <t>Потери EAE, кВт</t>
  </si>
  <si>
    <t>Разница, кВт</t>
  </si>
  <si>
    <t>ΔU КЛМ, В</t>
  </si>
  <si>
    <t>ΔU EAE, В</t>
  </si>
  <si>
    <t>Разница ΔU, В</t>
  </si>
  <si>
    <t>Сравнение EAE KX и EAE KX-II между собой</t>
  </si>
  <si>
    <t>EAE KX</t>
  </si>
  <si>
    <t>EAE KX-II</t>
  </si>
  <si>
    <t>ΔR30 KX-II−KX, мОм/м</t>
  </si>
  <si>
    <t>Потери KX, кВт</t>
  </si>
  <si>
    <t>Потери KX-II, кВт</t>
  </si>
  <si>
    <t>Δ потерь KX-II−KX, кВт</t>
  </si>
  <si>
    <t>Δ энергии, кВт·ч/год</t>
  </si>
  <si>
    <t>Δ затрат 25 лет, руб</t>
  </si>
  <si>
    <t>Δ затрат 25 лет + охлажд. COP=3, руб</t>
  </si>
  <si>
    <t>ΔU KX, В</t>
  </si>
  <si>
    <t>ΔU KX-II, В</t>
  </si>
  <si>
    <t>ΔΔU KX-II−KX, В</t>
  </si>
  <si>
    <t>Краткий вывод по KX vs KX-II</t>
  </si>
  <si>
    <t>1250 А</t>
  </si>
  <si>
    <t>KX-II имеет большее R30, потери, падение напряжения и годовые затраты относительно KX.</t>
  </si>
  <si>
    <t>2000 А</t>
  </si>
  <si>
    <t>Примечание</t>
  </si>
  <si>
    <t>250 А в текущей модели сравнивается только КЛМ/EAE, поэтому KX vs KX-II к 250 А не применяется.</t>
  </si>
  <si>
    <t>КЛМ исполнение</t>
  </si>
  <si>
    <t>EAE исполнение</t>
  </si>
  <si>
    <t>R20 КЛМ, мОм/м</t>
  </si>
  <si>
    <t>R20 EAE, мОм/м</t>
  </si>
  <si>
    <t>Энергия потерь КЛМ, кВт·ч/год</t>
  </si>
  <si>
    <t>Энергия потерь EAE, кВт·ч/год</t>
  </si>
  <si>
    <t>Стоимость разницы 25 лет, руб</t>
  </si>
  <si>
    <t>Стоимость разницы 25 лет + охлаждение COP=3, руб</t>
  </si>
  <si>
    <t>Разница ΔU EAE-КЛМ, В</t>
  </si>
  <si>
    <t>ΔU КЛМ, %</t>
  </si>
  <si>
    <t>ΔU EAE, %</t>
  </si>
  <si>
    <t>Разница ΔU, %</t>
  </si>
  <si>
    <t>Параметр</t>
  </si>
  <si>
    <t>Значение</t>
  </si>
  <si>
    <t>Комментарий</t>
  </si>
  <si>
    <t>Напряжение, В</t>
  </si>
  <si>
    <t>Трёхфазная сеть</t>
  </si>
  <si>
    <t>cosφ</t>
  </si>
  <si>
    <t>Для падения напряжения sinφ=0</t>
  </si>
  <si>
    <t>Температура расчета, °C</t>
  </si>
  <si>
    <t>Температурная поправка к R20</t>
  </si>
  <si>
    <t>Коэффициент α алюминия, 1/°C</t>
  </si>
  <si>
    <t>Принято расчетно</t>
  </si>
  <si>
    <t>Тариф, руб/кВт·ч</t>
  </si>
  <si>
    <t>Задано пользователем, пересчитано</t>
  </si>
  <si>
    <t>Рост тарифа/инфляция, %/год</t>
  </si>
  <si>
    <t>Задано пользователем</t>
  </si>
  <si>
    <t>Период, лет</t>
  </si>
  <si>
    <t>Часы работы, ч/год</t>
  </si>
  <si>
    <t>24/7</t>
  </si>
  <si>
    <t>COP охлаждения</t>
  </si>
  <si>
    <t>Для сценария потери + охлаждение</t>
  </si>
  <si>
    <t>CAPEX удаления тепла, руб</t>
  </si>
  <si>
    <t>В расчетах может добавляться отдельно</t>
  </si>
  <si>
    <t>Режим нагрузки</t>
  </si>
  <si>
    <t>100%</t>
  </si>
  <si>
    <t>Постоянная нагрузка</t>
  </si>
  <si>
    <t>Повороты</t>
  </si>
  <si>
    <t>15 поворотов каждого типа</t>
  </si>
  <si>
    <t>Приняты одинаково для всех вариантов; отдельное сопротивление не добавлено</t>
  </si>
  <si>
    <t>Исполнение</t>
  </si>
  <si>
    <t>R20, мОм/м</t>
  </si>
  <si>
    <t>Источник</t>
  </si>
  <si>
    <t>250 А / 1600 м</t>
  </si>
  <si>
    <t>КЛМ: таблица физических расчетов Al ШП 7 мм / ранее подтвержденные данные 250А</t>
  </si>
  <si>
    <t>EAE: скриншот серии E-LINE KX / KX-II, подтверждено пользователем</t>
  </si>
  <si>
    <t>Раздел</t>
  </si>
  <si>
    <t>Описание</t>
  </si>
  <si>
    <t>Формула потерь</t>
  </si>
  <si>
    <t>Pпотерь, кВт = 3 * I² * R(мОм/м) * L / 1 000 000</t>
  </si>
  <si>
    <t>Температурная поправка</t>
  </si>
  <si>
    <t>R30 = R20 * (1 + α * (30 - 20))</t>
  </si>
  <si>
    <t>Падение напряжения</t>
  </si>
  <si>
    <t>ΔU = √3 * I * L * (R*cosφ + X*sinφ) * 10^-3. При cosφ=1 реактивная часть не влияет.</t>
  </si>
  <si>
    <t>Экономия</t>
  </si>
  <si>
    <t>Экономия = показатель EAE - показатель КЛМ. Положительное значение означает преимущество КЛМ.</t>
  </si>
  <si>
    <t>25 лет</t>
  </si>
  <si>
    <t>Стоимость = кВт·ч/год * тариф * сумма геометрической прогрессии роста тарифа за 25 лет</t>
  </si>
  <si>
    <t>Охлаждение COP=3</t>
  </si>
  <si>
    <t>Дополнительная энергия на удаление тепла принята равной избытку тепла / COP.</t>
  </si>
  <si>
    <t>Повороты приняты одинаковыми для всех вариантов; без паспортного сопротивления поворотных секций отдельная надбавка не вводилась.</t>
  </si>
  <si>
    <t>Уверенность</t>
  </si>
  <si>
    <t>Высокая по математике и исходным сопротивлениям, так как данные EAE и КЛМ, а также размерность мОм/м подтверждены пользователем.</t>
  </si>
  <si>
    <t>Что требует уточнения</t>
  </si>
  <si>
    <t>Паспортные сопротивления поворотных секций; тепловая модель корпуса/помещения; реактивное сопротивление для cosφ&lt;1; проверка КЗ и электродинамической стойкости.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</si>
</sst>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руб&quot;"/>
    <numFmt numFmtId="165" formatCode="0.000"/>
  </numFmts>
  <fonts count="8">
    <font>
      <sz val="11"/>
      <name val="Carlito"/>
    </font>
    <font>
      <b/>
      <sz val="14"/>
      <color rgb="FFFFFFFF"/>
      <name val="Carlito"/>
    </font>
    <font>
      <i/>
      <sz val="11"/>
      <name val="Carlito"/>
    </font>
    <font>
      <b/>
      <sz val="11"/>
      <color rgb="FFFFFFFF"/>
      <name val="Carlito"/>
    </font>
    <font>
      <b/>
      <sz val="12"/>
      <color rgb="FFFFFFFF"/>
      <name val="Carlito"/>
    </font>
    <font>
      <b/>
      <sz val="12"/>
      <name val="Carlito"/>
    </font>
    <font>
      <b/>
      <sz val="11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E5E7EB"/>
      </patternFill>
    </fill>
    <fill>
      <patternFill patternType="solid">
        <fgColor rgb="FF1F4E78"/>
      </patternFill>
    </fill>
    <fill>
      <patternFill patternType="solid">
        <fgColor rgb="FFE2F0D9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1"/>
    <xf numFmtId="0" fontId="7" fillId="0" borderId="1"/>
  </cellStyleXfs>
  <cellXfs count="26">
    <xf numFmtId="0" fontId="0" fillId="0" borderId="0" xfId="0" applyBorder="1"/>
    <xf numFmtId="0" fontId="3" fillId="4" borderId="0" xfId="1" applyFont="1" applyFill="1" applyBorder="1"/>
    <xf numFmtId="0" fontId="3" fillId="4" borderId="0" xfId="1" applyFont="1" applyFill="1" applyBorder="1" applyAlignment="1">
      <alignment wrapText="1"/>
    </xf>
    <xf numFmtId="0" fontId="3" fillId="4" borderId="0" xfId="1" applyFont="1" applyFill="1" applyBorder="1" applyAlignment="1">
      <alignment horizontal="center" wrapText="1"/>
    </xf>
    <xf numFmtId="0" fontId="0" fillId="0" borderId="0" xfId="1" applyFont="1" applyBorder="1" applyAlignment="1">
      <alignment wrapText="1"/>
    </xf>
    <xf numFmtId="0" fontId="5" fillId="0" borderId="0" xfId="1" applyFont="1" applyBorder="1" applyAlignment="1">
      <alignment wrapText="1"/>
    </xf>
    <xf numFmtId="2" fontId="0" fillId="0" borderId="0" xfId="1" applyNumberFormat="1" applyFont="1" applyBorder="1" applyAlignment="1">
      <alignment wrapText="1"/>
    </xf>
    <xf numFmtId="2" fontId="0" fillId="5" borderId="0" xfId="1" applyNumberFormat="1" applyFont="1" applyFill="1" applyBorder="1" applyAlignment="1">
      <alignment wrapText="1"/>
    </xf>
    <xf numFmtId="3" fontId="0" fillId="5" borderId="0" xfId="1" applyNumberFormat="1" applyFont="1" applyFill="1" applyBorder="1" applyAlignment="1">
      <alignment wrapText="1"/>
    </xf>
    <xf numFmtId="164" fontId="0" fillId="5" borderId="0" xfId="1" applyNumberFormat="1" applyFont="1" applyFill="1" applyBorder="1" applyAlignment="1">
      <alignment wrapText="1"/>
    </xf>
    <xf numFmtId="10" fontId="0" fillId="5" borderId="0" xfId="1" applyNumberFormat="1" applyFont="1" applyFill="1" applyBorder="1" applyAlignment="1">
      <alignment wrapText="1"/>
    </xf>
    <xf numFmtId="165" fontId="0" fillId="0" borderId="0" xfId="1" applyNumberFormat="1" applyFont="1" applyBorder="1"/>
    <xf numFmtId="165" fontId="0" fillId="5" borderId="0" xfId="1" applyNumberFormat="1" applyFont="1" applyFill="1" applyBorder="1"/>
    <xf numFmtId="164" fontId="0" fillId="0" borderId="0" xfId="1" applyNumberFormat="1" applyFont="1" applyBorder="1"/>
    <xf numFmtId="10" fontId="0" fillId="0" borderId="0" xfId="1" applyNumberFormat="1" applyFont="1" applyBorder="1"/>
    <xf numFmtId="0" fontId="0" fillId="0" borderId="0" xfId="1" applyNumberFormat="1" applyFont="1" applyFill="1" applyBorder="1" applyAlignment="1">
      <alignment wrapText="1"/>
    </xf>
    <xf numFmtId="0" fontId="6" fillId="7" borderId="2" xfId="1" applyNumberFormat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wrapText="1"/>
    </xf>
    <xf numFmtId="165" fontId="0" fillId="0" borderId="2" xfId="1" applyNumberFormat="1" applyFont="1" applyFill="1" applyBorder="1" applyAlignment="1">
      <alignment wrapText="1"/>
    </xf>
    <xf numFmtId="3" fontId="0" fillId="0" borderId="2" xfId="1" applyNumberFormat="1" applyFont="1" applyFill="1" applyBorder="1" applyAlignment="1">
      <alignment wrapText="1"/>
    </xf>
    <xf numFmtId="2" fontId="0" fillId="0" borderId="2" xfId="1" applyNumberFormat="1" applyFont="1" applyFill="1" applyBorder="1" applyAlignment="1">
      <alignment wrapText="1"/>
    </xf>
    <xf numFmtId="0" fontId="2" fillId="3" borderId="1" xfId="1" applyFont="1" applyFill="1" applyAlignment="1">
      <alignment horizontal="center"/>
    </xf>
    <xf numFmtId="0" fontId="0" fillId="0" borderId="1" xfId="1" applyFont="1"/>
    <xf numFmtId="0" fontId="1" fillId="2" borderId="1" xfId="1" applyFont="1" applyFill="1" applyAlignment="1">
      <alignment horizontal="center" wrapText="1"/>
    </xf>
    <xf numFmtId="0" fontId="4" fillId="2" borderId="1" xfId="1" applyFont="1" applyFill="1" applyAlignment="1">
      <alignment horizontal="center"/>
    </xf>
    <xf numFmtId="0" fontId="4" fillId="6" borderId="0" xfId="1" applyNumberFormat="1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10"/>
  <c:chart>
    <c:title>
      <c:tx>
        <c:rich>
          <a:bodyPr/>
          <a:lstStyle/>
          <a:p>
            <a:r>
              <a:rPr lang="ru-RU"/>
              <a:t>Потери мощности: КЛМ, </a:t>
            </a:r>
            <a:r>
              <a:rPr lang="en-US"/>
              <a:t>EAE </a:t>
            </a:r>
            <a:r>
              <a:rPr lang="ru-RU"/>
              <a:t>и разница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Итог_КЛМ_EAE!$F$13</c:f>
              <c:strCache>
                <c:ptCount val="1"/>
                <c:pt idx="0">
                  <c:v>Потери КЛМ, кВт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Итог_КЛМ_EAE!$A$14:$A$18</c:f>
              <c:strCache>
                <c:ptCount val="5"/>
                <c:pt idx="0">
                  <c:v>250 А / 555 м</c:v>
                </c:pt>
                <c:pt idx="1">
                  <c:v>1250 А / 597 м</c:v>
                </c:pt>
                <c:pt idx="2">
                  <c:v>1250 А / 597 м</c:v>
                </c:pt>
                <c:pt idx="3">
                  <c:v>2000 А / 623 м</c:v>
                </c:pt>
                <c:pt idx="4">
                  <c:v>2000 А / 623 м</c:v>
                </c:pt>
              </c:strCache>
            </c:strRef>
          </c:cat>
          <c:val>
            <c:numRef>
              <c:f>Итог_КЛМ_EAE!$F$14:$F$18</c:f>
              <c:numCache>
                <c:formatCode>0.000</c:formatCode>
                <c:ptCount val="5"/>
                <c:pt idx="0">
                  <c:v>21.759499968750003</c:v>
                </c:pt>
                <c:pt idx="1">
                  <c:v>100.32045274687501</c:v>
                </c:pt>
                <c:pt idx="2">
                  <c:v>100.32045274687501</c:v>
                </c:pt>
                <c:pt idx="3">
                  <c:v>174.21113471999999</c:v>
                </c:pt>
                <c:pt idx="4">
                  <c:v>174.21113471999999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E-4B3A-AE32-EADC4CAC6660}"/>
            </c:ext>
          </c:extLst>
        </c:ser>
        <c:ser>
          <c:idx val="1"/>
          <c:order val="1"/>
          <c:tx>
            <c:strRef>
              <c:f>Итог_КЛМ_EAE!$G$13</c:f>
              <c:strCache>
                <c:ptCount val="1"/>
                <c:pt idx="0">
                  <c:v>Потери EAE, кВт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Итог_КЛМ_EAE!$A$14:$A$18</c:f>
              <c:strCache>
                <c:ptCount val="5"/>
                <c:pt idx="0">
                  <c:v>250 А / 555 м</c:v>
                </c:pt>
                <c:pt idx="1">
                  <c:v>1250 А / 597 м</c:v>
                </c:pt>
                <c:pt idx="2">
                  <c:v>1250 А / 597 м</c:v>
                </c:pt>
                <c:pt idx="3">
                  <c:v>2000 А / 623 м</c:v>
                </c:pt>
                <c:pt idx="4">
                  <c:v>2000 А / 623 м</c:v>
                </c:pt>
              </c:strCache>
            </c:strRef>
          </c:cat>
          <c:val>
            <c:numRef>
              <c:f>Итог_КЛМ_EAE!$G$14:$G$18</c:f>
              <c:numCache>
                <c:formatCode>0.000</c:formatCode>
                <c:ptCount val="5"/>
                <c:pt idx="0">
                  <c:v>39.405263624999996</c:v>
                </c:pt>
                <c:pt idx="1">
                  <c:v>128.093439375</c:v>
                </c:pt>
                <c:pt idx="2">
                  <c:v>160.11679921875</c:v>
                </c:pt>
                <c:pt idx="3">
                  <c:v>202.2093528</c:v>
                </c:pt>
                <c:pt idx="4">
                  <c:v>209.9866356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E-4B3A-AE32-EADC4CAC6660}"/>
            </c:ext>
          </c:extLst>
        </c:ser>
        <c:ser>
          <c:idx val="2"/>
          <c:order val="2"/>
          <c:tx>
            <c:strRef>
              <c:f>Итог_КЛМ_EAE!$H$13</c:f>
              <c:strCache>
                <c:ptCount val="1"/>
                <c:pt idx="0">
                  <c:v>Разница, кВт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Итог_КЛМ_EAE!$A$14:$A$18</c:f>
              <c:strCache>
                <c:ptCount val="5"/>
                <c:pt idx="0">
                  <c:v>250 А / 555 м</c:v>
                </c:pt>
                <c:pt idx="1">
                  <c:v>1250 А / 597 м</c:v>
                </c:pt>
                <c:pt idx="2">
                  <c:v>1250 А / 597 м</c:v>
                </c:pt>
                <c:pt idx="3">
                  <c:v>2000 А / 623 м</c:v>
                </c:pt>
                <c:pt idx="4">
                  <c:v>2000 А / 623 м</c:v>
                </c:pt>
              </c:strCache>
            </c:strRef>
          </c:cat>
          <c:val>
            <c:numRef>
              <c:f>Итог_КЛМ_EAE!$H$14:$H$18</c:f>
              <c:numCache>
                <c:formatCode>0.000</c:formatCode>
                <c:ptCount val="5"/>
                <c:pt idx="0">
                  <c:v>17.645763656249994</c:v>
                </c:pt>
                <c:pt idx="1">
                  <c:v>27.772986628125011</c:v>
                </c:pt>
                <c:pt idx="2">
                  <c:v>59.796346471875012</c:v>
                </c:pt>
                <c:pt idx="3">
                  <c:v>27.99821807999999</c:v>
                </c:pt>
                <c:pt idx="4">
                  <c:v>35.77550088000001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6E-4B3A-AE32-EADC4CAC6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ru-RU"/>
                  <a:t>кВт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ru-RU"/>
                  <a:t>Кейс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11"/>
  <c:chart>
    <c:title>
      <c:tx>
        <c:rich>
          <a:bodyPr/>
          <a:lstStyle/>
          <a:p>
            <a:r>
              <a:rPr lang="ru-RU"/>
              <a:t>Падение напряжения: КЛМ, </a:t>
            </a:r>
            <a:r>
              <a:rPr lang="en-US"/>
              <a:t>EAE </a:t>
            </a:r>
            <a:r>
              <a:rPr lang="ru-RU"/>
              <a:t>и разница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Итог_КЛМ_EAE!$I$13</c:f>
              <c:strCache>
                <c:ptCount val="1"/>
                <c:pt idx="0">
                  <c:v>ΔU КЛМ, В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Итог_КЛМ_EAE!$A$14:$A$18</c:f>
              <c:strCache>
                <c:ptCount val="5"/>
                <c:pt idx="0">
                  <c:v>250 А / 555 м</c:v>
                </c:pt>
                <c:pt idx="1">
                  <c:v>1250 А / 597 м</c:v>
                </c:pt>
                <c:pt idx="2">
                  <c:v>1250 А / 597 м</c:v>
                </c:pt>
                <c:pt idx="3">
                  <c:v>2000 А / 623 м</c:v>
                </c:pt>
                <c:pt idx="4">
                  <c:v>2000 А / 623 м</c:v>
                </c:pt>
              </c:strCache>
            </c:strRef>
          </c:cat>
          <c:val>
            <c:numRef>
              <c:f>Итог_КЛМ_EAE!$I$14:$I$18</c:f>
              <c:numCache>
                <c:formatCode>0.000</c:formatCode>
                <c:ptCount val="5"/>
                <c:pt idx="0">
                  <c:v>50.251412657557864</c:v>
                </c:pt>
                <c:pt idx="1">
                  <c:v>46.336032318906717</c:v>
                </c:pt>
                <c:pt idx="2">
                  <c:v>46.336032318906717</c:v>
                </c:pt>
                <c:pt idx="3">
                  <c:v>50.290422763211069</c:v>
                </c:pt>
                <c:pt idx="4">
                  <c:v>50.290422763211069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2-4063-A7CD-67A2C4D57FAC}"/>
            </c:ext>
          </c:extLst>
        </c:ser>
        <c:ser>
          <c:idx val="1"/>
          <c:order val="1"/>
          <c:tx>
            <c:strRef>
              <c:f>Итог_КЛМ_EAE!$J$13</c:f>
              <c:strCache>
                <c:ptCount val="1"/>
                <c:pt idx="0">
                  <c:v>ΔU EAE, В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Итог_КЛМ_EAE!$A$14:$A$18</c:f>
              <c:strCache>
                <c:ptCount val="5"/>
                <c:pt idx="0">
                  <c:v>250 А / 555 м</c:v>
                </c:pt>
                <c:pt idx="1">
                  <c:v>1250 А / 597 м</c:v>
                </c:pt>
                <c:pt idx="2">
                  <c:v>1250 А / 597 м</c:v>
                </c:pt>
                <c:pt idx="3">
                  <c:v>2000 А / 623 м</c:v>
                </c:pt>
                <c:pt idx="4">
                  <c:v>2000 А / 623 м</c:v>
                </c:pt>
              </c:strCache>
            </c:strRef>
          </c:cat>
          <c:val>
            <c:numRef>
              <c:f>Итог_КЛМ_EAE!$J$14:$J$18</c:f>
              <c:numCache>
                <c:formatCode>0.000</c:formatCode>
                <c:ptCount val="5"/>
                <c:pt idx="0">
                  <c:v>91.002558245527666</c:v>
                </c:pt>
                <c:pt idx="1">
                  <c:v>59.163825363665012</c:v>
                </c:pt>
                <c:pt idx="2">
                  <c:v>73.954781704581251</c:v>
                </c:pt>
                <c:pt idx="3">
                  <c:v>58.372812135869999</c:v>
                </c:pt>
                <c:pt idx="4">
                  <c:v>60.617920294941918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C2-4063-A7CD-67A2C4D57FAC}"/>
            </c:ext>
          </c:extLst>
        </c:ser>
        <c:ser>
          <c:idx val="2"/>
          <c:order val="2"/>
          <c:tx>
            <c:strRef>
              <c:f>Итог_КЛМ_EAE!$K$13</c:f>
              <c:strCache>
                <c:ptCount val="1"/>
                <c:pt idx="0">
                  <c:v>Разница ΔU, В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Итог_КЛМ_EAE!$A$14:$A$18</c:f>
              <c:strCache>
                <c:ptCount val="5"/>
                <c:pt idx="0">
                  <c:v>250 А / 555 м</c:v>
                </c:pt>
                <c:pt idx="1">
                  <c:v>1250 А / 597 м</c:v>
                </c:pt>
                <c:pt idx="2">
                  <c:v>1250 А / 597 м</c:v>
                </c:pt>
                <c:pt idx="3">
                  <c:v>2000 А / 623 м</c:v>
                </c:pt>
                <c:pt idx="4">
                  <c:v>2000 А / 623 м</c:v>
                </c:pt>
              </c:strCache>
            </c:strRef>
          </c:cat>
          <c:val>
            <c:numRef>
              <c:f>Итог_КЛМ_EAE!$K$14:$K$18</c:f>
              <c:numCache>
                <c:formatCode>0.000</c:formatCode>
                <c:ptCount val="5"/>
                <c:pt idx="0">
                  <c:v>40.751145587969802</c:v>
                </c:pt>
                <c:pt idx="1">
                  <c:v>12.827793044758289</c:v>
                </c:pt>
                <c:pt idx="2">
                  <c:v>27.61874938567453</c:v>
                </c:pt>
                <c:pt idx="3">
                  <c:v>8.0823893726589304</c:v>
                </c:pt>
                <c:pt idx="4">
                  <c:v>10.327497531730859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C2-4063-A7CD-67A2C4D57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ru-RU"/>
                  <a:t>В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ru-RU"/>
                  <a:t>Кейс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Потери KX, кВт</c:v>
          </c:tx>
          <c:invertIfNegative val="1"/>
          <c:cat>
            <c:strRef>
              <c:f>Итог_КЛМ_EAE!$A$24:$A$25</c:f>
              <c:strCache>
                <c:ptCount val="2"/>
                <c:pt idx="0">
                  <c:v>1250 А / 597 м</c:v>
                </c:pt>
                <c:pt idx="1">
                  <c:v>2000 А / 623 м</c:v>
                </c:pt>
              </c:strCache>
            </c:strRef>
          </c:cat>
          <c:val>
            <c:numRef>
              <c:f>Итог_КЛМ_EAE!$E$24:$E$25</c:f>
              <c:numCache>
                <c:formatCode>0.000</c:formatCode>
                <c:ptCount val="2"/>
                <c:pt idx="0">
                  <c:v>128.093439375</c:v>
                </c:pt>
                <c:pt idx="1">
                  <c:v>202.2093528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2-4443-B448-0EE18CD77B05}"/>
            </c:ext>
          </c:extLst>
        </c:ser>
        <c:ser>
          <c:idx val="1"/>
          <c:order val="1"/>
          <c:tx>
            <c:v>Потери KX-II, кВт</c:v>
          </c:tx>
          <c:invertIfNegative val="1"/>
          <c:cat>
            <c:strRef>
              <c:f>Итог_КЛМ_EAE!$A$24:$A$25</c:f>
              <c:strCache>
                <c:ptCount val="2"/>
                <c:pt idx="0">
                  <c:v>1250 А / 597 м</c:v>
                </c:pt>
                <c:pt idx="1">
                  <c:v>2000 А / 623 м</c:v>
                </c:pt>
              </c:strCache>
            </c:strRef>
          </c:cat>
          <c:val>
            <c:numRef>
              <c:f>Итог_КЛМ_EAE!$F$24:$F$25</c:f>
              <c:numCache>
                <c:formatCode>0.000</c:formatCode>
                <c:ptCount val="2"/>
                <c:pt idx="0">
                  <c:v>160.11679921875</c:v>
                </c:pt>
                <c:pt idx="1">
                  <c:v>209.9866356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2-4443-B448-0EE18CD77B05}"/>
            </c:ext>
          </c:extLst>
        </c:ser>
        <c:ser>
          <c:idx val="2"/>
          <c:order val="2"/>
          <c:tx>
            <c:v>Δ потерь, кВт</c:v>
          </c:tx>
          <c:invertIfNegative val="1"/>
          <c:cat>
            <c:strRef>
              <c:f>Итог_КЛМ_EAE!$A$24:$A$25</c:f>
              <c:strCache>
                <c:ptCount val="2"/>
                <c:pt idx="0">
                  <c:v>1250 А / 597 м</c:v>
                </c:pt>
                <c:pt idx="1">
                  <c:v>2000 А / 623 м</c:v>
                </c:pt>
              </c:strCache>
            </c:strRef>
          </c:cat>
          <c:val>
            <c:numRef>
              <c:f>Итог_КЛМ_EAE!$G$24:$G$25</c:f>
              <c:numCache>
                <c:formatCode>0.000</c:formatCode>
                <c:ptCount val="2"/>
                <c:pt idx="0">
                  <c:v>32.023359843750001</c:v>
                </c:pt>
                <c:pt idx="1">
                  <c:v>7.7772827999999947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12-4443-B448-0EE18CD77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</xdr:row>
      <xdr:rowOff>0</xdr:rowOff>
    </xdr:from>
    <xdr:ext cx="5760000" cy="2880000"/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12</xdr:col>
      <xdr:colOff>0</xdr:colOff>
      <xdr:row>19</xdr:row>
      <xdr:rowOff>0</xdr:rowOff>
    </xdr:from>
    <xdr:ext cx="5760000" cy="2880000"/>
    <xdr:graphicFrame macro="">
      <xdr:nvGraphicFramePr>
        <xdr:cNvPr id="3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>
    <xdr:from>
      <xdr:col>12</xdr:col>
      <xdr:colOff>0</xdr:colOff>
      <xdr:row>37</xdr:row>
      <xdr:rowOff>0</xdr:rowOff>
    </xdr:from>
    <xdr:to>
      <xdr:col>20</xdr:col>
      <xdr:colOff>0</xdr:colOff>
      <xdr:row>56</xdr:row>
      <xdr:rowOff>0</xdr:rowOff>
    </xdr:to>
    <xdr:graphicFrame macro="">
      <xdr:nvGraphicFramePr>
        <xdr:cNvPr id="4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SummaryKlmEae" displayName="SummaryKlmEae" ref="A4:K9">
  <tableColumns count="11">
    <tableColumn id="1" name="Кейс"/>
    <tableColumn id="2" name="Показатель КЛМ"/>
    <tableColumn id="3" name="Показатель EAE"/>
    <tableColumn id="4" name="Ток, А"/>
    <tableColumn id="5" name="Длина, м"/>
    <tableColumn id="6" name="Разница потерь EAE-КЛМ, кВт"/>
    <tableColumn id="7" name="Экономия энергии КЛМ, кВт·ч/год"/>
    <tableColumn id="8" name="Экономия за 25 лет, руб"/>
    <tableColumn id="9" name="Экономия за 25 лет + охлаждение COP=3, руб"/>
    <tableColumn id="10" name="Разница падения напряжения, В"/>
    <tableColumn id="11" name="Разница ΔU, % от 400В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AbsKlmEae" displayName="AbsKlmEae" ref="A13:K18">
  <tableColumns count="11">
    <tableColumn id="1" name="Кейс"/>
    <tableColumn id="2" name="КЛМ"/>
    <tableColumn id="3" name="EAE"/>
    <tableColumn id="4" name="R30 КЛМ, мОм/м"/>
    <tableColumn id="5" name="R30 EAE, мОм/м"/>
    <tableColumn id="6" name="Потери КЛМ, кВт"/>
    <tableColumn id="7" name="Потери EAE, кВт"/>
    <tableColumn id="8" name="Разница, кВт"/>
    <tableColumn id="9" name="ΔU КЛМ, В"/>
    <tableColumn id="10" name="ΔU EAE, В"/>
    <tableColumn id="11" name="Разница ΔU, В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etailedKlmEae" displayName="DetailedKlmEae" ref="A1:W6">
  <tableColumns count="23">
    <tableColumn id="1" name="Кейс"/>
    <tableColumn id="2" name="КЛМ исполнение"/>
    <tableColumn id="3" name="EAE исполнение"/>
    <tableColumn id="4" name="Ток, А"/>
    <tableColumn id="5" name="Длина, м"/>
    <tableColumn id="6" name="R20 КЛМ, мОм/м"/>
    <tableColumn id="7" name="R20 EAE, мОм/м"/>
    <tableColumn id="8" name="R30 КЛМ, мОм/м"/>
    <tableColumn id="9" name="R30 EAE, мОм/м"/>
    <tableColumn id="10" name="Потери КЛМ, кВт"/>
    <tableColumn id="11" name="Потери EAE, кВт"/>
    <tableColumn id="12" name="Разница потерь EAE-КЛМ, кВт"/>
    <tableColumn id="13" name="Энергия потерь КЛМ, кВт·ч/год"/>
    <tableColumn id="14" name="Энергия потерь EAE, кВт·ч/год"/>
    <tableColumn id="15" name="Экономия энергии КЛМ, кВт·ч/год"/>
    <tableColumn id="16" name="Стоимость разницы 25 лет, руб"/>
    <tableColumn id="17" name="Стоимость разницы 25 лет + охлаждение COP=3, руб"/>
    <tableColumn id="18" name="ΔU КЛМ, В"/>
    <tableColumn id="19" name="ΔU EAE, В"/>
    <tableColumn id="20" name="Разница ΔU EAE-КЛМ, В"/>
    <tableColumn id="21" name="ΔU КЛМ, %"/>
    <tableColumn id="22" name="ΔU EAE, %"/>
    <tableColumn id="23" name="Разница ΔU, %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sqref="A1:K1"/>
    </sheetView>
  </sheetViews>
  <sheetFormatPr defaultRowHeight="14.25"/>
  <cols>
    <col min="1" max="1" width="20" customWidth="1"/>
    <col min="2" max="2" width="18" customWidth="1"/>
    <col min="3" max="3" width="20" customWidth="1"/>
    <col min="4" max="4" width="18" customWidth="1"/>
    <col min="5" max="5" width="16" customWidth="1"/>
    <col min="6" max="8" width="18" customWidth="1"/>
    <col min="9" max="9" width="20" customWidth="1"/>
    <col min="10" max="10" width="24" customWidth="1"/>
    <col min="11" max="11" width="14" customWidth="1"/>
    <col min="12" max="12" width="16" customWidth="1"/>
    <col min="13" max="13" width="18" customWidth="1"/>
  </cols>
  <sheetData>
    <row r="1" spans="1:23" ht="47.25">
      <c r="A1" s="23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4"/>
      <c r="M1" s="5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>
      <c r="A2" s="21" t="s">
        <v>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23" ht="4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</row>
    <row r="5" spans="1:23">
      <c r="A5" s="4" t="s">
        <v>14</v>
      </c>
      <c r="B5" s="4" t="s">
        <v>15</v>
      </c>
      <c r="C5" s="4" t="s">
        <v>16</v>
      </c>
      <c r="D5" s="6">
        <v>250</v>
      </c>
      <c r="E5" s="6">
        <v>555</v>
      </c>
      <c r="F5" s="7">
        <v>17.645763656249994</v>
      </c>
      <c r="G5" s="8">
        <v>154576.88962874995</v>
      </c>
      <c r="H5" s="9">
        <v>84980200.462457791</v>
      </c>
      <c r="I5" s="9">
        <v>113306933.94994371</v>
      </c>
      <c r="J5" s="7">
        <v>40.751145587969802</v>
      </c>
      <c r="K5" s="10">
        <v>0.1018778639699245</v>
      </c>
    </row>
    <row r="6" spans="1:23">
      <c r="A6" s="4" t="s">
        <v>17</v>
      </c>
      <c r="B6" s="4" t="s">
        <v>18</v>
      </c>
      <c r="C6" s="4" t="s">
        <v>19</v>
      </c>
      <c r="D6" s="6">
        <v>1250</v>
      </c>
      <c r="E6" s="6">
        <v>597</v>
      </c>
      <c r="F6" s="7">
        <v>27.772986628125011</v>
      </c>
      <c r="G6" s="8">
        <v>243291.3628623751</v>
      </c>
      <c r="H6" s="9">
        <v>133751874.78855735</v>
      </c>
      <c r="I6" s="9">
        <v>178335833.05140972</v>
      </c>
      <c r="J6" s="7">
        <v>12.827793044758289</v>
      </c>
      <c r="K6" s="10">
        <v>3.2069482611895718E-2</v>
      </c>
    </row>
    <row r="7" spans="1:23">
      <c r="A7" s="4" t="s">
        <v>17</v>
      </c>
      <c r="B7" s="4" t="s">
        <v>18</v>
      </c>
      <c r="C7" s="4" t="s">
        <v>20</v>
      </c>
      <c r="D7" s="6">
        <v>1250</v>
      </c>
      <c r="E7" s="6">
        <v>597</v>
      </c>
      <c r="F7" s="7">
        <v>59.796346471875012</v>
      </c>
      <c r="G7" s="8">
        <v>523815.99509362498</v>
      </c>
      <c r="H7" s="9">
        <v>287973114.0625751</v>
      </c>
      <c r="I7" s="9">
        <v>383964152.08343351</v>
      </c>
      <c r="J7" s="7">
        <v>27.61874938567453</v>
      </c>
      <c r="K7" s="10">
        <v>6.9046873464186309E-2</v>
      </c>
    </row>
    <row r="8" spans="1:23">
      <c r="A8" s="4" t="s">
        <v>21</v>
      </c>
      <c r="B8" s="4" t="s">
        <v>22</v>
      </c>
      <c r="C8" s="4" t="s">
        <v>23</v>
      </c>
      <c r="D8" s="6">
        <v>2000</v>
      </c>
      <c r="E8" s="6">
        <v>623</v>
      </c>
      <c r="F8" s="7">
        <v>27.99821807999999</v>
      </c>
      <c r="G8" s="8">
        <v>245264.3903807998</v>
      </c>
      <c r="H8" s="9">
        <v>134836566.51987869</v>
      </c>
      <c r="I8" s="9">
        <v>179782088.69317153</v>
      </c>
      <c r="J8" s="7">
        <v>8.0823893726589304</v>
      </c>
      <c r="K8" s="10">
        <v>2.0205973431647331E-2</v>
      </c>
    </row>
    <row r="9" spans="1:23">
      <c r="A9" s="4" t="s">
        <v>21</v>
      </c>
      <c r="B9" s="4" t="s">
        <v>22</v>
      </c>
      <c r="C9" s="4" t="s">
        <v>24</v>
      </c>
      <c r="D9" s="6">
        <v>2000</v>
      </c>
      <c r="E9" s="6">
        <v>623</v>
      </c>
      <c r="F9" s="7">
        <v>35.77550088000001</v>
      </c>
      <c r="G9" s="8">
        <v>313393.38770879991</v>
      </c>
      <c r="H9" s="9">
        <v>172291168.33095619</v>
      </c>
      <c r="I9" s="9">
        <v>229721557.77460822</v>
      </c>
      <c r="J9" s="7">
        <v>10.327497531730859</v>
      </c>
      <c r="K9" s="10">
        <v>2.581874382932714E-2</v>
      </c>
    </row>
    <row r="12" spans="1:23" ht="15.75">
      <c r="A12" s="24" t="s">
        <v>25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23" ht="30">
      <c r="A13" s="3" t="s">
        <v>3</v>
      </c>
      <c r="B13" s="3" t="s">
        <v>26</v>
      </c>
      <c r="C13" s="3" t="s">
        <v>27</v>
      </c>
      <c r="D13" s="3" t="s">
        <v>28</v>
      </c>
      <c r="E13" s="3" t="s">
        <v>29</v>
      </c>
      <c r="F13" s="3" t="s">
        <v>30</v>
      </c>
      <c r="G13" s="3" t="s">
        <v>31</v>
      </c>
      <c r="H13" s="3" t="s">
        <v>32</v>
      </c>
      <c r="I13" s="3" t="s">
        <v>33</v>
      </c>
      <c r="J13" s="3" t="s">
        <v>34</v>
      </c>
      <c r="K13" s="3" t="s">
        <v>35</v>
      </c>
    </row>
    <row r="14" spans="1:23">
      <c r="A14" t="s">
        <v>14</v>
      </c>
      <c r="B14" t="s">
        <v>15</v>
      </c>
      <c r="C14" t="s">
        <v>16</v>
      </c>
      <c r="D14" s="11">
        <v>0.20910030000000002</v>
      </c>
      <c r="E14" s="11">
        <v>0.37866919999999998</v>
      </c>
      <c r="F14" s="11">
        <v>21.759499968750003</v>
      </c>
      <c r="G14" s="11">
        <v>39.405263624999996</v>
      </c>
      <c r="H14" s="12">
        <v>17.645763656249994</v>
      </c>
      <c r="I14" s="11">
        <v>50.251412657557864</v>
      </c>
      <c r="J14" s="11">
        <v>91.002558245527666</v>
      </c>
      <c r="K14" s="12">
        <v>40.751145587969802</v>
      </c>
    </row>
    <row r="15" spans="1:23">
      <c r="A15" t="s">
        <v>17</v>
      </c>
      <c r="B15" t="s">
        <v>18</v>
      </c>
      <c r="C15" t="s">
        <v>19</v>
      </c>
      <c r="D15" s="11">
        <v>3.5848737999999998E-2</v>
      </c>
      <c r="E15" s="11">
        <v>4.57732E-2</v>
      </c>
      <c r="F15" s="11">
        <v>100.32045274687501</v>
      </c>
      <c r="G15" s="11">
        <v>128.093439375</v>
      </c>
      <c r="H15" s="12">
        <v>27.772986628125011</v>
      </c>
      <c r="I15" s="11">
        <v>46.336032318906717</v>
      </c>
      <c r="J15" s="11">
        <v>59.163825363665012</v>
      </c>
      <c r="K15" s="12">
        <v>12.827793044758289</v>
      </c>
    </row>
    <row r="16" spans="1:23">
      <c r="A16" t="s">
        <v>17</v>
      </c>
      <c r="B16" t="s">
        <v>18</v>
      </c>
      <c r="C16" t="s">
        <v>20</v>
      </c>
      <c r="D16" s="11">
        <v>3.5848737999999998E-2</v>
      </c>
      <c r="E16" s="11">
        <v>5.7216500000000003E-2</v>
      </c>
      <c r="F16" s="11">
        <v>100.32045274687501</v>
      </c>
      <c r="G16" s="11">
        <v>160.11679921875</v>
      </c>
      <c r="H16" s="12">
        <v>59.796346471875012</v>
      </c>
      <c r="I16" s="11">
        <v>46.336032318906717</v>
      </c>
      <c r="J16" s="11">
        <v>73.954781704581251</v>
      </c>
      <c r="K16" s="12">
        <v>27.61874938567453</v>
      </c>
    </row>
    <row r="17" spans="1:13">
      <c r="A17" t="s">
        <v>21</v>
      </c>
      <c r="B17" t="s">
        <v>22</v>
      </c>
      <c r="C17" t="s">
        <v>23</v>
      </c>
      <c r="D17" s="11">
        <v>2.3302719999999999E-2</v>
      </c>
      <c r="E17" s="11">
        <v>2.70478E-2</v>
      </c>
      <c r="F17" s="11">
        <v>174.21113471999999</v>
      </c>
      <c r="G17" s="11">
        <v>202.2093528</v>
      </c>
      <c r="H17" s="12">
        <v>27.99821807999999</v>
      </c>
      <c r="I17" s="11">
        <v>50.290422763211069</v>
      </c>
      <c r="J17" s="11">
        <v>58.372812135869999</v>
      </c>
      <c r="K17" s="12">
        <v>8.0823893726589304</v>
      </c>
    </row>
    <row r="18" spans="1:13">
      <c r="A18" t="s">
        <v>21</v>
      </c>
      <c r="B18" t="s">
        <v>22</v>
      </c>
      <c r="C18" t="s">
        <v>24</v>
      </c>
      <c r="D18" s="11">
        <v>2.3302719999999999E-2</v>
      </c>
      <c r="E18" s="11">
        <v>2.8088100000000001E-2</v>
      </c>
      <c r="F18" s="11">
        <v>174.21113471999999</v>
      </c>
      <c r="G18" s="11">
        <v>209.9866356</v>
      </c>
      <c r="H18" s="12">
        <v>35.77550088000001</v>
      </c>
      <c r="I18" s="11">
        <v>50.290422763211069</v>
      </c>
      <c r="J18" s="11">
        <v>60.617920294941918</v>
      </c>
      <c r="K18" s="12">
        <v>10.327497531730859</v>
      </c>
    </row>
    <row r="21" spans="1:13" ht="15.75">
      <c r="A21" s="25" t="s">
        <v>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3" spans="1:13" ht="30">
      <c r="A23" s="16" t="s">
        <v>3</v>
      </c>
      <c r="B23" s="16" t="s">
        <v>37</v>
      </c>
      <c r="C23" s="16" t="s">
        <v>38</v>
      </c>
      <c r="D23" s="16" t="s">
        <v>39</v>
      </c>
      <c r="E23" s="16" t="s">
        <v>40</v>
      </c>
      <c r="F23" s="16" t="s">
        <v>41</v>
      </c>
      <c r="G23" s="16" t="s">
        <v>42</v>
      </c>
      <c r="H23" s="16" t="s">
        <v>43</v>
      </c>
      <c r="I23" s="16" t="s">
        <v>44</v>
      </c>
      <c r="J23" s="16" t="s">
        <v>45</v>
      </c>
      <c r="K23" s="16" t="s">
        <v>46</v>
      </c>
      <c r="L23" s="16" t="s">
        <v>47</v>
      </c>
      <c r="M23" s="16" t="s">
        <v>48</v>
      </c>
    </row>
    <row r="24" spans="1:13">
      <c r="A24" s="17" t="s">
        <v>17</v>
      </c>
      <c r="B24" s="17" t="s">
        <v>19</v>
      </c>
      <c r="C24" s="17" t="s">
        <v>20</v>
      </c>
      <c r="D24" s="18">
        <f>E16-E15</f>
        <v>1.1443300000000003E-2</v>
      </c>
      <c r="E24" s="18">
        <f>G15</f>
        <v>128.093439375</v>
      </c>
      <c r="F24" s="18">
        <f>G16</f>
        <v>160.11679921875</v>
      </c>
      <c r="G24" s="18">
        <f>G16-G15</f>
        <v>32.023359843750001</v>
      </c>
      <c r="H24" s="19">
        <f>G7-G6</f>
        <v>280524.63223124988</v>
      </c>
      <c r="I24" s="19">
        <v>86209672.754175916</v>
      </c>
      <c r="J24" s="19">
        <v>114946230.33890128</v>
      </c>
      <c r="K24" s="20">
        <f>J15</f>
        <v>59.163825363665012</v>
      </c>
      <c r="L24" s="20">
        <f>J16</f>
        <v>73.954781704581251</v>
      </c>
      <c r="M24" s="20">
        <f>J16-J15</f>
        <v>14.790956340916239</v>
      </c>
    </row>
    <row r="25" spans="1:13">
      <c r="A25" s="17" t="s">
        <v>21</v>
      </c>
      <c r="B25" s="17" t="s">
        <v>23</v>
      </c>
      <c r="C25" s="17" t="s">
        <v>24</v>
      </c>
      <c r="D25" s="18">
        <f>E18-E17</f>
        <v>1.0403000000000009E-3</v>
      </c>
      <c r="E25" s="18">
        <f>G17</f>
        <v>202.2093528</v>
      </c>
      <c r="F25" s="18">
        <f>G18</f>
        <v>209.9866356</v>
      </c>
      <c r="G25" s="18">
        <f>G18-G17</f>
        <v>7.7772827999999947</v>
      </c>
      <c r="H25" s="19">
        <f>G9-G8</f>
        <v>68128.997328000114</v>
      </c>
      <c r="I25" s="19">
        <v>20937122.412392322</v>
      </c>
      <c r="J25" s="19">
        <v>27916163.216523107</v>
      </c>
      <c r="K25" s="20">
        <f>J17</f>
        <v>58.372812135869999</v>
      </c>
      <c r="L25" s="20">
        <f>J18</f>
        <v>60.617920294941918</v>
      </c>
      <c r="M25" s="20">
        <f>J18-J17</f>
        <v>2.2451081590719184</v>
      </c>
    </row>
    <row r="27" spans="1:13" ht="15.75">
      <c r="A27" s="25" t="s">
        <v>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ht="85.5">
      <c r="A28" s="15" t="s">
        <v>50</v>
      </c>
      <c r="B28" s="15" t="s">
        <v>51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85.5">
      <c r="A29" s="15" t="s">
        <v>52</v>
      </c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99.75">
      <c r="A30" s="15" t="s">
        <v>53</v>
      </c>
      <c r="B30" s="15" t="s">
        <v>54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</sheetData>
  <mergeCells count="5">
    <mergeCell ref="A2:K2"/>
    <mergeCell ref="A1:K1"/>
    <mergeCell ref="A12:K12"/>
    <mergeCell ref="A21:M21"/>
    <mergeCell ref="A27:M27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workbookViewId="0"/>
  </sheetViews>
  <sheetFormatPr defaultRowHeight="14.25"/>
  <cols>
    <col min="1" max="23" width="16" customWidth="1"/>
  </cols>
  <sheetData>
    <row r="1" spans="1:23" ht="60">
      <c r="A1" s="3" t="s">
        <v>3</v>
      </c>
      <c r="B1" s="3" t="s">
        <v>55</v>
      </c>
      <c r="C1" s="3" t="s">
        <v>56</v>
      </c>
      <c r="D1" s="3" t="s">
        <v>6</v>
      </c>
      <c r="E1" s="3" t="s">
        <v>7</v>
      </c>
      <c r="F1" s="3" t="s">
        <v>57</v>
      </c>
      <c r="G1" s="3" t="s">
        <v>58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8</v>
      </c>
      <c r="M1" s="3" t="s">
        <v>59</v>
      </c>
      <c r="N1" s="3" t="s">
        <v>60</v>
      </c>
      <c r="O1" s="3" t="s">
        <v>9</v>
      </c>
      <c r="P1" s="3" t="s">
        <v>61</v>
      </c>
      <c r="Q1" s="3" t="s">
        <v>62</v>
      </c>
      <c r="R1" s="3" t="s">
        <v>33</v>
      </c>
      <c r="S1" s="3" t="s">
        <v>34</v>
      </c>
      <c r="T1" s="3" t="s">
        <v>63</v>
      </c>
      <c r="U1" s="3" t="s">
        <v>64</v>
      </c>
      <c r="V1" s="3" t="s">
        <v>65</v>
      </c>
      <c r="W1" s="3" t="s">
        <v>66</v>
      </c>
    </row>
    <row r="2" spans="1:23">
      <c r="A2" t="s">
        <v>14</v>
      </c>
      <c r="B2" t="s">
        <v>15</v>
      </c>
      <c r="C2" t="s">
        <v>16</v>
      </c>
      <c r="D2" s="11">
        <v>250</v>
      </c>
      <c r="E2" s="11">
        <v>555</v>
      </c>
      <c r="F2" s="11">
        <v>0.20100000000000001</v>
      </c>
      <c r="G2" s="11">
        <v>0.36399999999999999</v>
      </c>
      <c r="H2" s="11">
        <v>0.20910030000000002</v>
      </c>
      <c r="I2" s="11">
        <v>0.37866919999999998</v>
      </c>
      <c r="J2" s="11">
        <v>21.759499968750003</v>
      </c>
      <c r="K2" s="11">
        <v>39.405263624999996</v>
      </c>
      <c r="L2" s="11">
        <v>17.645763656249994</v>
      </c>
      <c r="M2" s="11">
        <v>190613.21972625001</v>
      </c>
      <c r="N2" s="11">
        <v>345190.10935499996</v>
      </c>
      <c r="O2" s="11">
        <v>154576.88962874995</v>
      </c>
      <c r="P2" s="13">
        <v>84980200.462457791</v>
      </c>
      <c r="Q2" s="13">
        <v>113306933.94994371</v>
      </c>
      <c r="R2" s="11">
        <v>50.251412657557864</v>
      </c>
      <c r="S2" s="11">
        <v>91.002558245527666</v>
      </c>
      <c r="T2" s="11">
        <v>40.751145587969802</v>
      </c>
      <c r="U2" s="14">
        <v>0.12562853164389465</v>
      </c>
      <c r="V2" s="14">
        <v>0.22750639561381916</v>
      </c>
      <c r="W2" s="14">
        <v>0.1018778639699245</v>
      </c>
    </row>
    <row r="3" spans="1:23">
      <c r="A3" t="s">
        <v>17</v>
      </c>
      <c r="B3" t="s">
        <v>18</v>
      </c>
      <c r="C3" t="s">
        <v>19</v>
      </c>
      <c r="D3" s="11">
        <v>1250</v>
      </c>
      <c r="E3" s="11">
        <v>597</v>
      </c>
      <c r="F3" s="11">
        <v>3.4459999999999998E-2</v>
      </c>
      <c r="G3" s="11">
        <v>4.3999999999999997E-2</v>
      </c>
      <c r="H3" s="11">
        <v>3.5848737999999998E-2</v>
      </c>
      <c r="I3" s="11">
        <v>4.57732E-2</v>
      </c>
      <c r="J3" s="11">
        <v>100.32045274687501</v>
      </c>
      <c r="K3" s="11">
        <v>128.093439375</v>
      </c>
      <c r="L3" s="11">
        <v>27.772986628125011</v>
      </c>
      <c r="M3" s="11">
        <v>878807.16606262489</v>
      </c>
      <c r="N3" s="11">
        <v>1122098.528925</v>
      </c>
      <c r="O3" s="11">
        <v>243291.3628623751</v>
      </c>
      <c r="P3" s="13">
        <v>133751874.78855735</v>
      </c>
      <c r="Q3" s="13">
        <v>178335833.05140972</v>
      </c>
      <c r="R3" s="11">
        <v>46.336032318906717</v>
      </c>
      <c r="S3" s="11">
        <v>59.163825363665012</v>
      </c>
      <c r="T3" s="11">
        <v>12.827793044758289</v>
      </c>
      <c r="U3" s="14">
        <v>0.11584008079726681</v>
      </c>
      <c r="V3" s="14">
        <v>0.1479095634091625</v>
      </c>
      <c r="W3" s="14">
        <v>3.2069482611895718E-2</v>
      </c>
    </row>
    <row r="4" spans="1:23">
      <c r="A4" t="s">
        <v>17</v>
      </c>
      <c r="B4" t="s">
        <v>18</v>
      </c>
      <c r="C4" t="s">
        <v>20</v>
      </c>
      <c r="D4" s="11">
        <v>1250</v>
      </c>
      <c r="E4" s="11">
        <v>597</v>
      </c>
      <c r="F4" s="11">
        <v>3.4459999999999998E-2</v>
      </c>
      <c r="G4" s="11">
        <v>5.5E-2</v>
      </c>
      <c r="H4" s="11">
        <v>3.5848737999999998E-2</v>
      </c>
      <c r="I4" s="11">
        <v>5.7216500000000003E-2</v>
      </c>
      <c r="J4" s="11">
        <v>100.32045274687501</v>
      </c>
      <c r="K4" s="11">
        <v>160.11679921875</v>
      </c>
      <c r="L4" s="11">
        <v>59.796346471875012</v>
      </c>
      <c r="M4" s="11">
        <v>878807.16606262489</v>
      </c>
      <c r="N4" s="11">
        <v>1402623.1611562499</v>
      </c>
      <c r="O4" s="11">
        <v>523815.99509362498</v>
      </c>
      <c r="P4" s="13">
        <v>287973114.0625751</v>
      </c>
      <c r="Q4" s="13">
        <v>383964152.08343351</v>
      </c>
      <c r="R4" s="11">
        <v>46.336032318906717</v>
      </c>
      <c r="S4" s="11">
        <v>73.954781704581251</v>
      </c>
      <c r="T4" s="11">
        <v>27.61874938567453</v>
      </c>
      <c r="U4" s="14">
        <v>0.11584008079726681</v>
      </c>
      <c r="V4" s="14">
        <v>0.1848869542614531</v>
      </c>
      <c r="W4" s="14">
        <v>6.9046873464186309E-2</v>
      </c>
    </row>
    <row r="5" spans="1:23">
      <c r="A5" t="s">
        <v>21</v>
      </c>
      <c r="B5" t="s">
        <v>22</v>
      </c>
      <c r="C5" t="s">
        <v>23</v>
      </c>
      <c r="D5" s="11">
        <v>2000</v>
      </c>
      <c r="E5" s="11">
        <v>623</v>
      </c>
      <c r="F5" s="11">
        <v>2.24E-2</v>
      </c>
      <c r="G5" s="11">
        <v>2.5999999999999999E-2</v>
      </c>
      <c r="H5" s="11">
        <v>2.3302719999999999E-2</v>
      </c>
      <c r="I5" s="11">
        <v>2.70478E-2</v>
      </c>
      <c r="J5" s="11">
        <v>174.21113471999999</v>
      </c>
      <c r="K5" s="11">
        <v>202.2093528</v>
      </c>
      <c r="L5" s="11">
        <v>27.99821807999999</v>
      </c>
      <c r="M5" s="11">
        <v>1526089.5401472</v>
      </c>
      <c r="N5" s="11">
        <v>1771353.930528</v>
      </c>
      <c r="O5" s="11">
        <v>245264.3903807998</v>
      </c>
      <c r="P5" s="13">
        <v>134836566.51987869</v>
      </c>
      <c r="Q5" s="13">
        <v>179782088.69317153</v>
      </c>
      <c r="R5" s="11">
        <v>50.290422763211069</v>
      </c>
      <c r="S5" s="11">
        <v>58.372812135869999</v>
      </c>
      <c r="T5" s="11">
        <v>8.0823893726589304</v>
      </c>
      <c r="U5" s="14">
        <v>0.12572605690802771</v>
      </c>
      <c r="V5" s="14">
        <v>0.145932030339675</v>
      </c>
      <c r="W5" s="14">
        <v>2.0205973431647331E-2</v>
      </c>
    </row>
    <row r="6" spans="1:23">
      <c r="A6" t="s">
        <v>21</v>
      </c>
      <c r="B6" t="s">
        <v>22</v>
      </c>
      <c r="C6" t="s">
        <v>24</v>
      </c>
      <c r="D6" s="11">
        <v>2000</v>
      </c>
      <c r="E6" s="11">
        <v>623</v>
      </c>
      <c r="F6" s="11">
        <v>2.24E-2</v>
      </c>
      <c r="G6" s="11">
        <v>2.7E-2</v>
      </c>
      <c r="H6" s="11">
        <v>2.3302719999999999E-2</v>
      </c>
      <c r="I6" s="11">
        <v>2.8088100000000001E-2</v>
      </c>
      <c r="J6" s="11">
        <v>174.21113471999999</v>
      </c>
      <c r="K6" s="11">
        <v>209.9866356</v>
      </c>
      <c r="L6" s="11">
        <v>35.77550088000001</v>
      </c>
      <c r="M6" s="11">
        <v>1526089.5401472</v>
      </c>
      <c r="N6" s="11">
        <v>1839482.9278559999</v>
      </c>
      <c r="O6" s="11">
        <v>313393.38770879991</v>
      </c>
      <c r="P6" s="13">
        <v>172291168.33095619</v>
      </c>
      <c r="Q6" s="13">
        <v>229721557.77460822</v>
      </c>
      <c r="R6" s="11">
        <v>50.290422763211069</v>
      </c>
      <c r="S6" s="11">
        <v>60.617920294941918</v>
      </c>
      <c r="T6" s="11">
        <v>10.327497531730859</v>
      </c>
      <c r="U6" s="14">
        <v>0.12572605690802771</v>
      </c>
      <c r="V6" s="14">
        <v>0.1515448007373548</v>
      </c>
      <c r="W6" s="14">
        <v>2.581874382932714E-2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4.25"/>
  <cols>
    <col min="1" max="3" width="28" customWidth="1"/>
  </cols>
  <sheetData>
    <row r="1" spans="1:6" ht="15">
      <c r="A1" s="1" t="s">
        <v>67</v>
      </c>
      <c r="B1" s="1" t="s">
        <v>68</v>
      </c>
      <c r="C1" s="1" t="s">
        <v>69</v>
      </c>
    </row>
    <row r="2" spans="1:6">
      <c r="A2" t="s">
        <v>70</v>
      </c>
      <c r="B2">
        <v>400</v>
      </c>
      <c r="C2" t="s">
        <v>71</v>
      </c>
    </row>
    <row r="3" spans="1:6">
      <c r="A3" t="s">
        <v>72</v>
      </c>
      <c r="B3">
        <v>1</v>
      </c>
      <c r="C3" t="s">
        <v>73</v>
      </c>
    </row>
    <row r="4" spans="1:6">
      <c r="A4" t="s">
        <v>74</v>
      </c>
      <c r="B4">
        <v>30</v>
      </c>
      <c r="C4" t="s">
        <v>75</v>
      </c>
    </row>
    <row r="5" spans="1:6">
      <c r="A5" t="s">
        <v>76</v>
      </c>
      <c r="B5">
        <v>4.0299999999999997E-3</v>
      </c>
      <c r="C5" t="s">
        <v>77</v>
      </c>
    </row>
    <row r="6" spans="1:6">
      <c r="A6" t="s">
        <v>78</v>
      </c>
      <c r="B6">
        <v>5.59</v>
      </c>
      <c r="C6" t="s">
        <v>79</v>
      </c>
    </row>
    <row r="7" spans="1:6">
      <c r="A7" t="s">
        <v>80</v>
      </c>
      <c r="B7">
        <v>0.1</v>
      </c>
      <c r="C7" t="s">
        <v>81</v>
      </c>
    </row>
    <row r="8" spans="1:6">
      <c r="A8" t="s">
        <v>82</v>
      </c>
      <c r="B8">
        <v>25</v>
      </c>
      <c r="C8" t="s">
        <v>81</v>
      </c>
    </row>
    <row r="9" spans="1:6">
      <c r="A9" t="s">
        <v>83</v>
      </c>
      <c r="B9">
        <v>8760</v>
      </c>
      <c r="C9" t="s">
        <v>84</v>
      </c>
    </row>
    <row r="10" spans="1:6">
      <c r="A10" t="s">
        <v>85</v>
      </c>
      <c r="B10">
        <v>3</v>
      </c>
      <c r="C10" t="s">
        <v>86</v>
      </c>
    </row>
    <row r="11" spans="1:6">
      <c r="A11" t="s">
        <v>87</v>
      </c>
      <c r="B11">
        <v>5000000</v>
      </c>
      <c r="C11" t="s">
        <v>88</v>
      </c>
    </row>
    <row r="12" spans="1:6">
      <c r="A12" t="s">
        <v>89</v>
      </c>
      <c r="B12" t="s">
        <v>90</v>
      </c>
      <c r="C12" t="s">
        <v>91</v>
      </c>
    </row>
    <row r="13" spans="1:6">
      <c r="A13" t="s">
        <v>92</v>
      </c>
      <c r="B13" t="s">
        <v>93</v>
      </c>
      <c r="C13" t="s">
        <v>94</v>
      </c>
    </row>
    <row r="16" spans="1:6" ht="15">
      <c r="A16" s="1" t="s">
        <v>3</v>
      </c>
      <c r="B16" s="1" t="s">
        <v>95</v>
      </c>
      <c r="C16" s="1" t="s">
        <v>6</v>
      </c>
      <c r="D16" s="1" t="s">
        <v>7</v>
      </c>
      <c r="E16" s="1" t="s">
        <v>96</v>
      </c>
      <c r="F16" s="1" t="s">
        <v>97</v>
      </c>
    </row>
    <row r="17" spans="1:6">
      <c r="A17" t="s">
        <v>98</v>
      </c>
      <c r="B17" t="s">
        <v>15</v>
      </c>
      <c r="C17">
        <v>250</v>
      </c>
      <c r="D17">
        <v>1600</v>
      </c>
      <c r="E17">
        <v>0.20100000000000001</v>
      </c>
      <c r="F17" t="s">
        <v>99</v>
      </c>
    </row>
    <row r="18" spans="1:6">
      <c r="A18" t="s">
        <v>98</v>
      </c>
      <c r="B18" t="s">
        <v>16</v>
      </c>
      <c r="C18">
        <v>250</v>
      </c>
      <c r="D18">
        <v>1600</v>
      </c>
      <c r="E18">
        <v>0.36399999999999999</v>
      </c>
      <c r="F18" t="s">
        <v>100</v>
      </c>
    </row>
    <row r="19" spans="1:6">
      <c r="A19" t="s">
        <v>17</v>
      </c>
      <c r="B19" t="s">
        <v>18</v>
      </c>
      <c r="C19">
        <v>1250</v>
      </c>
      <c r="D19">
        <v>597</v>
      </c>
      <c r="E19">
        <v>3.4459999999999998E-2</v>
      </c>
      <c r="F19" t="s">
        <v>99</v>
      </c>
    </row>
    <row r="20" spans="1:6">
      <c r="A20" t="s">
        <v>17</v>
      </c>
      <c r="B20" t="s">
        <v>19</v>
      </c>
      <c r="C20">
        <v>1250</v>
      </c>
      <c r="D20">
        <v>597</v>
      </c>
      <c r="E20">
        <v>4.3999999999999997E-2</v>
      </c>
      <c r="F20" t="s">
        <v>100</v>
      </c>
    </row>
    <row r="21" spans="1:6">
      <c r="A21" t="s">
        <v>17</v>
      </c>
      <c r="B21" t="s">
        <v>20</v>
      </c>
      <c r="C21">
        <v>1250</v>
      </c>
      <c r="D21">
        <v>597</v>
      </c>
      <c r="E21">
        <v>5.5E-2</v>
      </c>
      <c r="F21" t="s">
        <v>100</v>
      </c>
    </row>
    <row r="22" spans="1:6">
      <c r="A22" t="s">
        <v>21</v>
      </c>
      <c r="B22" t="s">
        <v>22</v>
      </c>
      <c r="C22">
        <v>2000</v>
      </c>
      <c r="D22">
        <v>623</v>
      </c>
      <c r="E22">
        <v>2.24E-2</v>
      </c>
      <c r="F22" t="s">
        <v>99</v>
      </c>
    </row>
    <row r="23" spans="1:6">
      <c r="A23" t="s">
        <v>21</v>
      </c>
      <c r="B23" t="s">
        <v>23</v>
      </c>
      <c r="C23">
        <v>2000</v>
      </c>
      <c r="D23">
        <v>623</v>
      </c>
      <c r="E23">
        <v>2.5999999999999999E-2</v>
      </c>
      <c r="F23" t="s">
        <v>100</v>
      </c>
    </row>
    <row r="24" spans="1:6">
      <c r="A24" t="s">
        <v>21</v>
      </c>
      <c r="B24" t="s">
        <v>24</v>
      </c>
      <c r="C24">
        <v>2000</v>
      </c>
      <c r="D24">
        <v>623</v>
      </c>
      <c r="E24">
        <v>2.7E-2</v>
      </c>
      <c r="F24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4.25"/>
  <cols>
    <col min="1" max="1" width="22" customWidth="1"/>
    <col min="2" max="2" width="80" customWidth="1"/>
  </cols>
  <sheetData>
    <row r="1" spans="1:2" ht="15">
      <c r="A1" s="2" t="s">
        <v>101</v>
      </c>
      <c r="B1" s="2" t="s">
        <v>102</v>
      </c>
    </row>
    <row r="2" spans="1:2">
      <c r="A2" t="s">
        <v>103</v>
      </c>
      <c r="B2" t="s">
        <v>104</v>
      </c>
    </row>
    <row r="3" spans="1:2">
      <c r="A3" t="s">
        <v>105</v>
      </c>
      <c r="B3" t="s">
        <v>106</v>
      </c>
    </row>
    <row r="4" spans="1:2">
      <c r="A4" t="s">
        <v>107</v>
      </c>
      <c r="B4" t="s">
        <v>108</v>
      </c>
    </row>
    <row r="5" spans="1:2">
      <c r="A5" t="s">
        <v>109</v>
      </c>
      <c r="B5" t="s">
        <v>110</v>
      </c>
    </row>
    <row r="6" spans="1:2">
      <c r="A6" t="s">
        <v>111</v>
      </c>
      <c r="B6" t="s">
        <v>112</v>
      </c>
    </row>
    <row r="7" spans="1:2">
      <c r="A7" t="s">
        <v>113</v>
      </c>
      <c r="B7" t="s">
        <v>114</v>
      </c>
    </row>
    <row r="8" spans="1:2">
      <c r="A8" t="s">
        <v>92</v>
      </c>
      <c r="B8" t="s">
        <v>115</v>
      </c>
    </row>
    <row r="9" spans="1:2">
      <c r="A9" t="s">
        <v>116</v>
      </c>
      <c r="B9" t="s">
        <v>117</v>
      </c>
    </row>
    <row r="10" spans="1:2">
      <c r="A10" t="s">
        <v>118</v>
      </c>
      <c r="B10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Итог_КЛМ_EAE</vt:lpstr>
      <vt:lpstr>Расчет_подробно</vt:lpstr>
      <vt:lpstr>Исходные_данные</vt:lpstr>
      <vt:lpstr>Методика_риски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Adm-KLM</dc:creator>
  <cp:lastModifiedBy>Bannikov</cp:lastModifiedBy>
  <dcterms:created xsi:type="dcterms:W3CDTF">2026-05-25T18:45:49Z</dcterms:created>
  <dcterms:modified xsi:type="dcterms:W3CDTF">2026-05-25T18:45:49Z</dcterms:modified>
</cp:coreProperties>
</file>